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570" windowHeight="11760" activeTab="1"/>
  </bookViews>
  <sheets>
    <sheet name="Ens" sheetId="1" r:id="rId1"/>
    <sheet name="CONSOLIDAT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<sst xmlns="http://schemas.openxmlformats.org/spreadsheetml/2006/main" count="11" uniqueCount="10">
  <si>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Ajuntament</t>
  </si>
  <si>
    <t>Coressa</t>
  </si>
  <si>
    <t>Claus</t>
  </si>
  <si>
    <t>Total</t>
  </si>
  <si>
    <t>Ajuntament + CORESSA</t>
  </si>
  <si>
    <t>Deute viu</t>
  </si>
  <si>
    <t>AJUNTAMENT</t>
  </si>
  <si>
    <t>CORESSA</t>
  </si>
  <si>
    <t>CLAUS</t>
  </si>
  <si>
    <t>AJUNTAMENMT + CORESSA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</si>
</sst>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4"/>
      <color indexed="56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24" borderId="11" xfId="0" applyNumberFormat="1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25"/>
          <c:w val="0.979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Ens!$C$7:$C$13</c:f>
              <c:numCache>
                <c:ptCount val="7"/>
                <c:pt idx="0">
                  <c:v>43428641</c:v>
                </c:pt>
                <c:pt idx="1">
                  <c:v>40404391</c:v>
                </c:pt>
                <c:pt idx="2">
                  <c:v>35550816</c:v>
                </c:pt>
                <c:pt idx="3">
                  <c:v>30909488</c:v>
                </c:pt>
                <c:pt idx="4">
                  <c:v>26447888</c:v>
                </c:pt>
                <c:pt idx="5">
                  <c:v>22323696</c:v>
                </c:pt>
                <c:pt idx="6">
                  <c:v>18478874.43</c:v>
                </c:pt>
              </c:numCache>
            </c:numRef>
          </c:val>
        </c:ser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16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45"/>
          <c:w val="0.946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Ens!$D$7:$D$13</c:f>
              <c:numCache>
                <c:ptCount val="7"/>
                <c:pt idx="0">
                  <c:v>9300302</c:v>
                </c:pt>
                <c:pt idx="1">
                  <c:v>8182460</c:v>
                </c:pt>
                <c:pt idx="2">
                  <c:v>5286494</c:v>
                </c:pt>
                <c:pt idx="3">
                  <c:v>3711687</c:v>
                </c:pt>
                <c:pt idx="4">
                  <c:v>1088027</c:v>
                </c:pt>
                <c:pt idx="5">
                  <c:v>314460</c:v>
                </c:pt>
                <c:pt idx="6">
                  <c:v>130677.49</c:v>
                </c:pt>
              </c:numCache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72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5"/>
          <c:w val="0.9792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Ens!$E$7:$E$13</c:f>
              <c:numCache>
                <c:ptCount val="7"/>
                <c:pt idx="0">
                  <c:v>14422403</c:v>
                </c:pt>
                <c:pt idx="1">
                  <c:v>11950540</c:v>
                </c:pt>
                <c:pt idx="2">
                  <c:v>9937943</c:v>
                </c:pt>
                <c:pt idx="3">
                  <c:v>6367130</c:v>
                </c:pt>
                <c:pt idx="4">
                  <c:v>7219386</c:v>
                </c:pt>
                <c:pt idx="5">
                  <c:v>5473366</c:v>
                </c:pt>
                <c:pt idx="6">
                  <c:v>4881711.02</c:v>
                </c:pt>
              </c:numCache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3249"/>
        <c:crosses val="autoZero"/>
        <c:auto val="1"/>
        <c:lblOffset val="100"/>
        <c:tickLblSkip val="1"/>
        <c:noMultiLvlLbl val="0"/>
      </c:cat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75"/>
          <c:w val="0.979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Ens!$F$7:$F$13</c:f>
              <c:numCache>
                <c:ptCount val="7"/>
                <c:pt idx="0">
                  <c:v>52728943</c:v>
                </c:pt>
                <c:pt idx="1">
                  <c:v>48586851</c:v>
                </c:pt>
                <c:pt idx="2">
                  <c:v>40837310</c:v>
                </c:pt>
                <c:pt idx="3">
                  <c:v>34621175</c:v>
                </c:pt>
                <c:pt idx="4">
                  <c:v>27535915</c:v>
                </c:pt>
                <c:pt idx="5">
                  <c:v>22638156</c:v>
                </c:pt>
                <c:pt idx="6">
                  <c:v>18609551.919999998</c:v>
                </c:pt>
              </c:numCache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49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3366"/>
                </a:solidFill>
              </a:rPr>
              <a:t>Deute viu CONSOLIDAT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Ajuntament+Coressa+Claus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88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val>
        </c:ser>
        <c:ser>
          <c:idx val="1"/>
          <c:order val="1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CONSOLIDAT!$B$4:$B$10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CONSOLIDAT!$C$4:$C$10</c:f>
              <c:numCache>
                <c:ptCount val="7"/>
                <c:pt idx="0">
                  <c:v>67151346</c:v>
                </c:pt>
                <c:pt idx="1">
                  <c:v>60537391</c:v>
                </c:pt>
                <c:pt idx="2">
                  <c:v>50775253</c:v>
                </c:pt>
                <c:pt idx="3">
                  <c:v>40988305</c:v>
                </c:pt>
                <c:pt idx="4">
                  <c:v>34755301</c:v>
                </c:pt>
                <c:pt idx="5">
                  <c:v>28111522</c:v>
                </c:pt>
                <c:pt idx="6">
                  <c:v>23491262.939999998</c:v>
                </c:pt>
              </c:numCache>
            </c:numRef>
          </c:val>
        </c:ser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 val="autoZero"/>
        <c:auto val="1"/>
        <c:lblOffset val="100"/>
        <c:tickLblSkip val="1"/>
        <c:noMultiLvlLbl val="0"/>
      </c:catAx>
      <c:valAx>
        <c:axId val="15037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15</xdr:row>
      <xdr:rowOff>9525</xdr:rowOff>
    </xdr:from>
    <xdr:to>
      <xdr:col>13</xdr:col>
      <xdr:colOff>0</xdr:colOff>
      <xdr:row>42</xdr:row>
      <xdr:rowOff>152400</xdr:rowOff>
    </xdr:to>
    <xdr:graphicFrame>
      <xdr:nvGraphicFramePr>
        <xdr:cNvPr id="1" name="2 Gráfico"/>
        <xdr:cNvGraphicFramePr/>
      </xdr:nvGraphicFramePr>
      <xdr:xfrm>
        <a:off x="742950" y="3362325"/>
        <a:ext cx="9686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45</xdr:row>
      <xdr:rowOff>57150</xdr:rowOff>
    </xdr:from>
    <xdr:to>
      <xdr:col>13</xdr:col>
      <xdr:colOff>9525</xdr:colOff>
      <xdr:row>73</xdr:row>
      <xdr:rowOff>47625</xdr:rowOff>
    </xdr:to>
    <xdr:graphicFrame>
      <xdr:nvGraphicFramePr>
        <xdr:cNvPr id="2" name="3 Gráfico"/>
        <xdr:cNvGraphicFramePr/>
      </xdr:nvGraphicFramePr>
      <xdr:xfrm>
        <a:off x="733425" y="8858250"/>
        <a:ext cx="97059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77</xdr:row>
      <xdr:rowOff>19050</xdr:rowOff>
    </xdr:from>
    <xdr:to>
      <xdr:col>13</xdr:col>
      <xdr:colOff>9525</xdr:colOff>
      <xdr:row>100</xdr:row>
      <xdr:rowOff>38100</xdr:rowOff>
    </xdr:to>
    <xdr:graphicFrame>
      <xdr:nvGraphicFramePr>
        <xdr:cNvPr id="3" name="4 Gráfico"/>
        <xdr:cNvGraphicFramePr/>
      </xdr:nvGraphicFramePr>
      <xdr:xfrm>
        <a:off x="742950" y="14639925"/>
        <a:ext cx="96964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752475</xdr:colOff>
      <xdr:row>104</xdr:row>
      <xdr:rowOff>171450</xdr:rowOff>
    </xdr:from>
    <xdr:to>
      <xdr:col>13</xdr:col>
      <xdr:colOff>9525</xdr:colOff>
      <xdr:row>127</xdr:row>
      <xdr:rowOff>123825</xdr:rowOff>
    </xdr:to>
    <xdr:graphicFrame>
      <xdr:nvGraphicFramePr>
        <xdr:cNvPr id="4" name="5 Gráfico"/>
        <xdr:cNvGraphicFramePr/>
      </xdr:nvGraphicFramePr>
      <xdr:xfrm>
        <a:off x="752475" y="19697700"/>
        <a:ext cx="968692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57150</xdr:rowOff>
    </xdr:from>
    <xdr:to>
      <xdr:col>12</xdr:col>
      <xdr:colOff>600075</xdr:colOff>
      <xdr:row>44</xdr:row>
      <xdr:rowOff>28575</xdr:rowOff>
    </xdr:to>
    <xdr:graphicFrame>
      <xdr:nvGraphicFramePr>
        <xdr:cNvPr id="1" name="1 Gráfico"/>
        <xdr:cNvGraphicFramePr/>
      </xdr:nvGraphicFramePr>
      <xdr:xfrm>
        <a:off x="781050" y="2114550"/>
        <a:ext cx="89630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7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1.421875" style="2" customWidth="1"/>
    <col min="2" max="2" width="11.421875" style="1" customWidth="1"/>
    <col min="3" max="3" width="13.421875" style="2" customWidth="1"/>
    <col min="4" max="4" width="12.8515625" style="2" customWidth="1"/>
    <col min="5" max="6" width="12.7109375" style="2" customWidth="1"/>
    <col min="7" max="7" width="13.28125" style="2" customWidth="1"/>
    <col min="8" max="16384" width="11.421875" style="2" customWidth="1"/>
  </cols>
  <sheetData>
    <row r="3" spans="1:4" ht="30">
      <c r="A3" s="9"/>
      <c r="B3" s="10" t="s">
        <v>5</v>
      </c>
      <c r="C3" s="11"/>
      <c r="D3" s="8"/>
    </row>
    <row r="6" spans="3:7" ht="45">
      <c r="C6" s="5" t="s">
        <v>0</v>
      </c>
      <c r="D6" s="5" t="s">
        <v>1</v>
      </c>
      <c r="E6" s="5" t="s">
        <v>2</v>
      </c>
      <c r="F6" s="7" t="s">
        <v>4</v>
      </c>
      <c r="G6" s="5" t="s">
        <v>3</v>
      </c>
    </row>
    <row r="7" spans="2:7" ht="14.25">
      <c r="B7" s="3">
        <v>2011</v>
      </c>
      <c r="C7" s="4">
        <v>43428641</v>
      </c>
      <c r="D7" s="4">
        <v>9300302</v>
      </c>
      <c r="E7" s="4">
        <v>14422403</v>
      </c>
      <c r="F7" s="4">
        <f aca="true" t="shared" si="0" ref="F7:F12">+C7+D7</f>
        <v>52728943</v>
      </c>
      <c r="G7" s="4">
        <f aca="true" t="shared" si="1" ref="G7:G12">SUM(C7:E7)</f>
        <v>67151346</v>
      </c>
    </row>
    <row r="8" spans="2:7" ht="14.25">
      <c r="B8" s="3">
        <v>2012</v>
      </c>
      <c r="C8" s="4">
        <v>40404391</v>
      </c>
      <c r="D8" s="4">
        <v>8182460</v>
      </c>
      <c r="E8" s="4">
        <v>11950540</v>
      </c>
      <c r="F8" s="4">
        <f t="shared" si="0"/>
        <v>48586851</v>
      </c>
      <c r="G8" s="4">
        <f t="shared" si="1"/>
        <v>60537391</v>
      </c>
    </row>
    <row r="9" spans="2:7" ht="14.25">
      <c r="B9" s="3">
        <v>2013</v>
      </c>
      <c r="C9" s="4">
        <v>35550816</v>
      </c>
      <c r="D9" s="4">
        <v>5286494</v>
      </c>
      <c r="E9" s="4">
        <v>9937943</v>
      </c>
      <c r="F9" s="4">
        <f t="shared" si="0"/>
        <v>40837310</v>
      </c>
      <c r="G9" s="4">
        <f t="shared" si="1"/>
        <v>50775253</v>
      </c>
    </row>
    <row r="10" spans="2:7" ht="14.25">
      <c r="B10" s="3">
        <v>2014</v>
      </c>
      <c r="C10" s="4">
        <v>30909488</v>
      </c>
      <c r="D10" s="4">
        <v>3711687</v>
      </c>
      <c r="E10" s="4">
        <v>6367130</v>
      </c>
      <c r="F10" s="4">
        <f t="shared" si="0"/>
        <v>34621175</v>
      </c>
      <c r="G10" s="4">
        <f t="shared" si="1"/>
        <v>40988305</v>
      </c>
    </row>
    <row r="11" spans="2:7" ht="14.25">
      <c r="B11" s="3">
        <v>2015</v>
      </c>
      <c r="C11" s="4">
        <v>26447888</v>
      </c>
      <c r="D11" s="4">
        <v>1088027</v>
      </c>
      <c r="E11" s="4">
        <v>7219386</v>
      </c>
      <c r="F11" s="4">
        <f t="shared" si="0"/>
        <v>27535915</v>
      </c>
      <c r="G11" s="4">
        <f t="shared" si="1"/>
        <v>34755301</v>
      </c>
    </row>
    <row r="12" spans="2:7" ht="14.25">
      <c r="B12" s="1">
        <v>2016</v>
      </c>
      <c r="C12" s="12">
        <f>18478874+3844822</f>
        <v>22323696</v>
      </c>
      <c r="D12" s="12">
        <v>314460</v>
      </c>
      <c r="E12" s="12">
        <v>5473366</v>
      </c>
      <c r="F12" s="12">
        <f t="shared" si="0"/>
        <v>22638156</v>
      </c>
      <c r="G12" s="12">
        <f t="shared" si="1"/>
        <v>28111522</v>
      </c>
    </row>
    <row r="13" spans="2:7" ht="14.25">
      <c r="B13" s="14">
        <v>2017</v>
      </c>
      <c r="C13" s="13">
        <v>18478874.43</v>
      </c>
      <c r="D13" s="13">
        <v>130677.49</v>
      </c>
      <c r="E13" s="13">
        <v>4881711.02</v>
      </c>
      <c r="F13" s="13">
        <f>C13+D13</f>
        <v>18609551.919999998</v>
      </c>
      <c r="G13" s="13">
        <f>F13+E13</f>
        <v>23491262.939999998</v>
      </c>
    </row>
    <row r="16" ht="14.25">
      <c r="A16" s="15" t="s">
        <v>6</v>
      </c>
    </row>
    <row r="17" ht="14.25">
      <c r="A17" s="15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6" ht="14.25">
      <c r="A46" s="15" t="s">
        <v>7</v>
      </c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8" ht="14.25">
      <c r="A78" s="16" t="s">
        <v>8</v>
      </c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6" ht="14.25">
      <c r="A106" s="15" t="s">
        <v>9</v>
      </c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  <row r="119" ht="14.25">
      <c r="A119" s="15"/>
    </row>
    <row r="120" ht="14.25">
      <c r="A120" s="15"/>
    </row>
    <row r="121" ht="14.25">
      <c r="A121" s="15"/>
    </row>
    <row r="122" ht="14.25">
      <c r="A122" s="15"/>
    </row>
    <row r="123" ht="14.25">
      <c r="A123" s="15"/>
    </row>
    <row r="124" ht="14.25">
      <c r="A124" s="15"/>
    </row>
    <row r="125" ht="14.25">
      <c r="A125" s="15"/>
    </row>
    <row r="126" ht="14.25">
      <c r="A126" s="15"/>
    </row>
    <row r="127" ht="14.25">
      <c r="A127" s="15"/>
    </row>
  </sheetData>
  <sheetProtection/>
  <mergeCells count="4">
    <mergeCell ref="A16:A43"/>
    <mergeCell ref="A46:A73"/>
    <mergeCell ref="A78:A100"/>
    <mergeCell ref="A106:A127"/>
  </mergeCells>
  <printOptions/>
  <pageMargins left="0.68" right="0.3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tabSelected="1" zoomScalePageLayoutView="0" workbookViewId="0" topLeftCell="A31">
      <selection activeCell="N39" sqref="N39"/>
    </sheetView>
  </sheetViews>
  <sheetFormatPr defaultColWidth="11.421875" defaultRowHeight="15"/>
  <cols>
    <col min="1" max="1" width="11.421875" style="2" customWidth="1"/>
    <col min="2" max="2" width="11.421875" style="1" customWidth="1"/>
    <col min="3" max="16384" width="11.421875" style="2" customWidth="1"/>
  </cols>
  <sheetData>
    <row r="3" ht="18" customHeight="1">
      <c r="C3" s="5" t="s">
        <v>3</v>
      </c>
    </row>
    <row r="4" spans="2:3" ht="14.25">
      <c r="B4" s="3">
        <v>2011</v>
      </c>
      <c r="C4" s="6">
        <f>+Ens!G7</f>
        <v>67151346</v>
      </c>
    </row>
    <row r="5" spans="2:3" ht="14.25">
      <c r="B5" s="3">
        <v>2012</v>
      </c>
      <c r="C5" s="6">
        <f>+Ens!G8</f>
        <v>60537391</v>
      </c>
    </row>
    <row r="6" spans="2:3" ht="14.25">
      <c r="B6" s="3">
        <v>2013</v>
      </c>
      <c r="C6" s="6">
        <f>+Ens!G9</f>
        <v>50775253</v>
      </c>
    </row>
    <row r="7" spans="2:3" ht="14.25">
      <c r="B7" s="3">
        <v>2014</v>
      </c>
      <c r="C7" s="6">
        <f>+Ens!G10</f>
        <v>40988305</v>
      </c>
    </row>
    <row r="8" spans="2:3" ht="14.25">
      <c r="B8" s="3">
        <v>2015</v>
      </c>
      <c r="C8" s="6">
        <f>+Ens!G11</f>
        <v>34755301</v>
      </c>
    </row>
    <row r="9" spans="2:3" ht="14.25">
      <c r="B9" s="1">
        <v>2016</v>
      </c>
      <c r="C9" s="6">
        <f>+Ens!G12</f>
        <v>28111522</v>
      </c>
    </row>
    <row r="10" spans="2:3" ht="14.25">
      <c r="B10" s="14">
        <v>2017</v>
      </c>
      <c r="C10" s="13">
        <v>23491262.939999998</v>
      </c>
    </row>
  </sheetData>
  <sheetProtection/>
  <printOptions/>
  <pageMargins left="0.7" right="0.7" top="0.45" bottom="0.75" header="0.3" footer="0.3"/>
  <pageSetup horizontalDpi="600" verticalDpi="600" orientation="landscape" paperSize="1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jmfh</dc:creator>
  <cp:keywords/>
  <dc:description/>
  <cp:lastModifiedBy>Administrador</cp:lastModifiedBy>
  <cp:lastPrinted>2017-04-25T15:29:33Z</cp:lastPrinted>
  <dcterms:created xsi:type="dcterms:W3CDTF">2015-04-14T06:32:50Z</dcterms:created>
  <dcterms:modified xsi:type="dcterms:W3CDTF">2018-10-08T18:23:07Z</dcterms:modified>
  <cp:category/>
  <cp:version/>
  <cp:contentType/>
  <cp:contentStatus/>
</cp:coreProperties>
</file>